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/>
  <mc:AlternateContent xmlns:mc="http://schemas.openxmlformats.org/markup-compatibility/2006">
    <mc:Choice Requires="x15">
      <x15ac:absPath xmlns:x15ac="http://schemas.microsoft.com/office/spreadsheetml/2010/11/ac" url="https://d.docs.live.net/c15a5dd96796d27b/Documents/Guide Accounts/"/>
    </mc:Choice>
  </mc:AlternateContent>
  <xr:revisionPtr revIDLastSave="0" documentId="8_{6E484C61-3EE1-45C4-BF3B-626F76E0AAFE}" xr6:coauthVersionLast="47" xr6:coauthVersionMax="47" xr10:uidLastSave="{00000000-0000-0000-0000-000000000000}"/>
  <bookViews>
    <workbookView xWindow="-120" yWindow="-120" windowWidth="29040" windowHeight="15720" xr2:uid="{FECB91F7-BF0F-4625-9E1B-5FAC042014CF}"/>
  </bookViews>
  <sheets>
    <sheet name="Young Members Fees" sheetId="4" r:id="rId1"/>
    <sheet name="Day Trips" sheetId="5" r:id="rId2"/>
    <sheet name="Residentials" sheetId="6" r:id="rId3"/>
    <sheet name="Daily Residential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7" l="1"/>
  <c r="Q11" i="7"/>
  <c r="Q12" i="7"/>
  <c r="Q13" i="7"/>
  <c r="Q14" i="7"/>
  <c r="Q15" i="7"/>
  <c r="Q16" i="7"/>
  <c r="Q17" i="7"/>
  <c r="Q18" i="7"/>
  <c r="Q19" i="7"/>
  <c r="Q20" i="7"/>
  <c r="Q9" i="7"/>
  <c r="D19" i="6"/>
  <c r="D18" i="6"/>
  <c r="D20" i="6"/>
  <c r="D21" i="6"/>
  <c r="D14" i="6"/>
  <c r="D40" i="6"/>
  <c r="D39" i="6"/>
  <c r="D38" i="6"/>
  <c r="D37" i="6"/>
  <c r="D31" i="6"/>
  <c r="D24" i="6"/>
  <c r="D23" i="6"/>
  <c r="D22" i="6"/>
  <c r="D17" i="6"/>
  <c r="D16" i="6"/>
  <c r="D15" i="6"/>
  <c r="D13" i="6"/>
  <c r="D25" i="6" l="1"/>
  <c r="D33" i="6" s="1"/>
  <c r="D34" i="6" s="1"/>
  <c r="D35" i="5" l="1"/>
  <c r="D36" i="5"/>
  <c r="D13" i="5"/>
  <c r="D20" i="5"/>
  <c r="D27" i="5"/>
  <c r="D34" i="5" s="1"/>
  <c r="D15" i="5"/>
  <c r="D16" i="5"/>
  <c r="D19" i="5"/>
  <c r="D18" i="5"/>
  <c r="D17" i="5"/>
  <c r="D14" i="5"/>
  <c r="D21" i="5" l="1"/>
  <c r="D29" i="5" s="1"/>
  <c r="D30" i="5" s="1"/>
  <c r="D33" i="5" s="1"/>
  <c r="D29" i="4" l="1"/>
  <c r="D21" i="4"/>
  <c r="D22" i="4" s="1"/>
  <c r="D31" i="4" l="1"/>
  <c r="D32" i="4" s="1"/>
  <c r="D36" i="4" s="1"/>
  <c r="D42" i="4" l="1"/>
  <c r="D41" i="4"/>
  <c r="D40" i="4"/>
  <c r="D39" i="4"/>
  <c r="D38" i="4"/>
  <c r="D37" i="4"/>
</calcChain>
</file>

<file path=xl/sharedStrings.xml><?xml version="1.0" encoding="utf-8"?>
<sst xmlns="http://schemas.openxmlformats.org/spreadsheetml/2006/main" count="148" uniqueCount="89">
  <si>
    <t>Young Member Fees Budgeting Tool</t>
  </si>
  <si>
    <t>Enter Level Name Here</t>
  </si>
  <si>
    <t>This tool can be used to help determine what your attendance fees could be.</t>
  </si>
  <si>
    <t>It can also be used to help explain to parents/guardians how fees are worked out</t>
  </si>
  <si>
    <t>Enter any information outlined with a dotted line &amp; other boxes will automatically calculate.</t>
  </si>
  <si>
    <t>Number of young members</t>
  </si>
  <si>
    <t>Number of volunteers</t>
  </si>
  <si>
    <t>Estimated Costs</t>
  </si>
  <si>
    <t>Comments</t>
  </si>
  <si>
    <t>Meeting Place Hire</t>
  </si>
  <si>
    <t>Badges/Resources</t>
  </si>
  <si>
    <t>Materials/consumables</t>
  </si>
  <si>
    <t>Contribution to trips</t>
  </si>
  <si>
    <t>Contribution to residentials</t>
  </si>
  <si>
    <t>Contribution to uniform</t>
  </si>
  <si>
    <t>Contribution to activities</t>
  </si>
  <si>
    <t>Contribution to volunteer expenses</t>
  </si>
  <si>
    <r>
      <t>Annual Subscriptions</t>
    </r>
    <r>
      <rPr>
        <sz val="10"/>
        <color theme="1"/>
        <rFont val="Poppins"/>
      </rPr>
      <t xml:space="preserve"> (amount per person)</t>
    </r>
  </si>
  <si>
    <t>Total Expected Spend</t>
  </si>
  <si>
    <t>Estimated Other Income</t>
  </si>
  <si>
    <t>Fundraising</t>
  </si>
  <si>
    <t>Gift Aid</t>
  </si>
  <si>
    <t>Other Income</t>
  </si>
  <si>
    <t>Spending of levels reserves</t>
  </si>
  <si>
    <t>Total Expected Other Income</t>
  </si>
  <si>
    <r>
      <t>Total Cost</t>
    </r>
    <r>
      <rPr>
        <b/>
        <sz val="8"/>
        <color theme="1"/>
        <rFont val="Poppins"/>
      </rPr>
      <t xml:space="preserve"> </t>
    </r>
    <r>
      <rPr>
        <b/>
        <sz val="10"/>
        <color theme="1"/>
        <rFont val="Poppins"/>
      </rPr>
      <t>(costs less income)</t>
    </r>
  </si>
  <si>
    <r>
      <t>Add a contingency</t>
    </r>
    <r>
      <rPr>
        <b/>
        <sz val="10"/>
        <color theme="1"/>
        <rFont val="Poppins"/>
      </rPr>
      <t xml:space="preserve"> (enter percentage)</t>
    </r>
  </si>
  <si>
    <r>
      <t>Consider any non-payers</t>
    </r>
    <r>
      <rPr>
        <b/>
        <sz val="10"/>
        <color theme="1"/>
        <rFont val="Poppins"/>
      </rPr>
      <t xml:space="preserve"> (enter whole number)</t>
    </r>
  </si>
  <si>
    <t xml:space="preserve"> </t>
  </si>
  <si>
    <t>Minimum Fees to charge each young member:</t>
  </si>
  <si>
    <t>Annual Fee (considering any non payers)</t>
  </si>
  <si>
    <t>Weekly Fees (40 weeks per year)</t>
  </si>
  <si>
    <t>Monthly Fees (9 months per year)</t>
  </si>
  <si>
    <t>Monthly Fees (12 months per year)</t>
  </si>
  <si>
    <t>Termly Fees (3 terms per year)</t>
  </si>
  <si>
    <t>Termly Fees (4 terms per year)</t>
  </si>
  <si>
    <t>Termly Fees (6 terms per year)</t>
  </si>
  <si>
    <t>Day Trip Budgeting Tool</t>
  </si>
  <si>
    <t>This tool can be used to help determine what your day trip fees could be.</t>
  </si>
  <si>
    <t>pp</t>
  </si>
  <si>
    <t>Total</t>
  </si>
  <si>
    <r>
      <t>Transport Costs</t>
    </r>
    <r>
      <rPr>
        <sz val="10"/>
        <color theme="1"/>
        <rFont val="Poppins"/>
      </rPr>
      <t xml:space="preserve"> (enter per person cost or total cost)</t>
    </r>
  </si>
  <si>
    <t>Food Costs</t>
  </si>
  <si>
    <t>Drink Costs</t>
  </si>
  <si>
    <t>Snack Costs</t>
  </si>
  <si>
    <t>Souvenier/Event Badge Costs</t>
  </si>
  <si>
    <t>Other Costs</t>
  </si>
  <si>
    <t>Young Member Entry Fees</t>
  </si>
  <si>
    <t>Volunteer Entry Fees</t>
  </si>
  <si>
    <t>Contribution from level</t>
  </si>
  <si>
    <t>Minimum Fees to charge</t>
  </si>
  <si>
    <t>Per attendee (averaged)</t>
  </si>
  <si>
    <t>Contingency divided by total number of attendees</t>
  </si>
  <si>
    <t>Volunteer Fees</t>
  </si>
  <si>
    <t>estimated costs excluding YM entry fees, less income (split between total attendees), with contingency applied</t>
  </si>
  <si>
    <t>Young Member Fees</t>
  </si>
  <si>
    <t>estimated costs excluding entry fees, less income (split between total attendees), with contingency applied</t>
  </si>
  <si>
    <t>Young Member Fees (inc Volunteer Costs)</t>
  </si>
  <si>
    <t>Contingency divided by total number of Young Members</t>
  </si>
  <si>
    <t>Residential Budgeting Tool</t>
  </si>
  <si>
    <r>
      <t>Accomodation Costs</t>
    </r>
    <r>
      <rPr>
        <sz val="10"/>
        <color theme="1"/>
        <rFont val="Poppins"/>
      </rPr>
      <t xml:space="preserve"> (enter per person cost or total cost)</t>
    </r>
  </si>
  <si>
    <t>Activities Costs</t>
  </si>
  <si>
    <t>Other Activities/Crafts Costs</t>
  </si>
  <si>
    <t>Insurances (if applicable)</t>
  </si>
  <si>
    <t>Contingency / total number of attendees</t>
  </si>
  <si>
    <t>estimated costs - YM entry fee, - income (split between total attendees) + contingency</t>
  </si>
  <si>
    <t>estimated costs - Vol entry fee, - income (split between total attendees) + contingency</t>
  </si>
  <si>
    <t>Contingency / total Young Members</t>
  </si>
  <si>
    <t>Residential Daily Budgeting Tool</t>
  </si>
  <si>
    <t xml:space="preserve">Sometimes it easier to break your costs down &amp; consdier them by each day of you residential. </t>
  </si>
  <si>
    <t>You can then input the total figure (column Q) for each spend category into the residential tab template.</t>
  </si>
  <si>
    <t>Estimated Costs (per person)</t>
  </si>
  <si>
    <t>One Off Costs</t>
  </si>
  <si>
    <t>Day 1</t>
  </si>
  <si>
    <t>Day 2</t>
  </si>
  <si>
    <t>Day 3</t>
  </si>
  <si>
    <t>Day 4</t>
  </si>
  <si>
    <t>Day 5</t>
  </si>
  <si>
    <t>Day 6</t>
  </si>
  <si>
    <t>Day 7</t>
  </si>
  <si>
    <t>Day 8</t>
  </si>
  <si>
    <t>Day 9</t>
  </si>
  <si>
    <t>Day 10</t>
  </si>
  <si>
    <t>Day 11</t>
  </si>
  <si>
    <t>Day 12</t>
  </si>
  <si>
    <t>Day 13</t>
  </si>
  <si>
    <t>Day 14</t>
  </si>
  <si>
    <t>Transport Costs</t>
  </si>
  <si>
    <t>Accomodation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</si>
</sst>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£&quot;* #,##0.00_-;\-&quot;£&quot;* #,##0.00_-;_-&quot;£&quot;* &quot;-&quot;??_-;_-@_-"/>
  </numFmts>
  <fonts count="9">
    <font>
      <sz val="11"/>
      <color theme="1"/>
      <name val="Calibri"/>
      <family val="2"/>
      <scheme val="minor"/>
    </font>
    <font>
      <sz val="12"/>
      <color theme="1"/>
      <name val="Poppins"/>
    </font>
    <font>
      <b/>
      <sz val="12"/>
      <color theme="1"/>
      <name val="Poppins"/>
    </font>
    <font>
      <b/>
      <sz val="20"/>
      <color theme="1"/>
      <name val="Poppins"/>
    </font>
    <font>
      <b/>
      <sz val="14"/>
      <color theme="1"/>
      <name val="Poppins"/>
    </font>
    <font>
      <b/>
      <sz val="10"/>
      <color theme="1"/>
      <name val="Poppins"/>
    </font>
    <font>
      <sz val="10"/>
      <color theme="1"/>
      <name val="Poppins"/>
    </font>
    <font>
      <b/>
      <sz val="8"/>
      <color theme="1"/>
      <name val="Poppins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164" fontId="1" fillId="0" borderId="1" xfId="0" applyNumberFormat="1" applyFont="1" applyBorder="1"/>
    <xf numFmtId="164" fontId="1" fillId="0" borderId="0" xfId="0" applyNumberFormat="1" applyFont="1"/>
    <xf numFmtId="1" fontId="1" fillId="0" borderId="1" xfId="0" applyNumberFormat="1" applyFont="1" applyBorder="1"/>
    <xf numFmtId="164" fontId="1" fillId="0" borderId="5" xfId="0" applyNumberFormat="1" applyFont="1" applyBorder="1"/>
    <xf numFmtId="164" fontId="2" fillId="0" borderId="0" xfId="0" applyNumberFormat="1" applyFont="1"/>
    <xf numFmtId="0" fontId="4" fillId="0" borderId="0" xfId="0" applyFont="1"/>
    <xf numFmtId="164" fontId="4" fillId="0" borderId="0" xfId="0" applyNumberFormat="1" applyFont="1"/>
    <xf numFmtId="9" fontId="1" fillId="0" borderId="1" xfId="0" applyNumberFormat="1" applyFont="1" applyBorder="1"/>
    <xf numFmtId="0" fontId="3" fillId="0" borderId="0" xfId="0" applyFont="1" applyAlignment="1">
      <alignment horizontal="center"/>
    </xf>
    <xf numFmtId="164" fontId="1" fillId="0" borderId="7" xfId="0" applyNumberFormat="1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1" fillId="0" borderId="11" xfId="0" applyFont="1" applyBorder="1"/>
    <xf numFmtId="164" fontId="1" fillId="0" borderId="12" xfId="0" applyNumberFormat="1" applyFont="1" applyBorder="1"/>
    <xf numFmtId="164" fontId="2" fillId="0" borderId="13" xfId="0" applyNumberFormat="1" applyFont="1" applyBorder="1"/>
    <xf numFmtId="0" fontId="1" fillId="0" borderId="14" xfId="0" applyFont="1" applyBorder="1"/>
    <xf numFmtId="164" fontId="2" fillId="0" borderId="15" xfId="0" applyNumberFormat="1" applyFont="1" applyBorder="1"/>
    <xf numFmtId="0" fontId="1" fillId="0" borderId="16" xfId="0" applyFont="1" applyBorder="1"/>
    <xf numFmtId="164" fontId="1" fillId="0" borderId="17" xfId="0" applyNumberFormat="1" applyFont="1" applyBorder="1"/>
    <xf numFmtId="164" fontId="2" fillId="0" borderId="18" xfId="0" applyNumberFormat="1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3333751</xdr:colOff>
      <xdr:row>0</xdr:row>
      <xdr:rowOff>9525</xdr:rowOff>
    </xdr:from>
    <xdr:to>
      <xdr:col>5</xdr:col>
      <xdr:colOff>3140</xdr:colOff>
      <xdr:row>4</xdr:row>
      <xdr:rowOff>219924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DB2024F-22A8-9B25-F1D4-A36D1986C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7401" y="9525"/>
          <a:ext cx="1870039" cy="18105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6410325</xdr:colOff>
      <xdr:row>0</xdr:row>
      <xdr:rowOff>9525</xdr:rowOff>
    </xdr:from>
    <xdr:to>
      <xdr:col>5</xdr:col>
      <xdr:colOff>6314</xdr:colOff>
      <xdr:row>4</xdr:row>
      <xdr:rowOff>219924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780956-7FD3-4E37-BBC4-D58886A8C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3975" y="9525"/>
          <a:ext cx="1863689" cy="18105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5038725</xdr:colOff>
      <xdr:row>0</xdr:row>
      <xdr:rowOff>0</xdr:rowOff>
    </xdr:from>
    <xdr:to>
      <xdr:col>4</xdr:col>
      <xdr:colOff>6902414</xdr:colOff>
      <xdr:row>4</xdr:row>
      <xdr:rowOff>210399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278E882-1E08-475C-8883-F0481253B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2375" y="0"/>
          <a:ext cx="1863689" cy="18105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352425</xdr:colOff>
      <xdr:row>0</xdr:row>
      <xdr:rowOff>0</xdr:rowOff>
    </xdr:from>
    <xdr:to>
      <xdr:col>17</xdr:col>
      <xdr:colOff>968339</xdr:colOff>
      <xdr:row>4</xdr:row>
      <xdr:rowOff>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2405C3-49DD-46C2-9F62-B4F0978D8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68250" y="0"/>
          <a:ext cx="1863689" cy="1810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Custom 1">
      <a:dk1>
        <a:srgbClr val="161B4E"/>
      </a:dk1>
      <a:lt1>
        <a:srgbClr val="FFFFFF"/>
      </a:lt1>
      <a:dk2>
        <a:srgbClr val="161B4E"/>
      </a:dk2>
      <a:lt2>
        <a:srgbClr val="FFFFFF"/>
      </a:lt2>
      <a:accent1>
        <a:srgbClr val="007BC4"/>
      </a:accent1>
      <a:accent2>
        <a:srgbClr val="00A7E5"/>
      </a:accent2>
      <a:accent3>
        <a:srgbClr val="E1120E"/>
      </a:accent3>
      <a:accent4>
        <a:srgbClr val="FFC80A"/>
      </a:accent4>
      <a:accent5>
        <a:srgbClr val="603D33"/>
      </a:accent5>
      <a:accent6>
        <a:srgbClr val="8CB5E2"/>
      </a:accent6>
      <a:hlink>
        <a:srgbClr val="0000FF"/>
      </a:hlink>
      <a:folHlink>
        <a:srgbClr val="800080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A2C31-44F3-4A3A-B1C3-791A39D784A6}">
  <dimension ref="A2:J42"/>
  <sheetViews>
    <sheetView showGridLines="0" tabSelected="1" zoomScaleNormal="100" workbookViewId="0">
      <selection activeCell="B34" sqref="B34"/>
    </sheetView>
  </sheetViews>
  <sheetFormatPr defaultRowHeight="23.25"/>
  <cols>
    <col min="1" max="1" width="67.42578125" style="1" customWidth="1"/>
    <col min="2" max="2" width="10.7109375" style="1" bestFit="1" customWidth="1"/>
    <col min="3" max="3" width="1.7109375" style="1" customWidth="1"/>
    <col min="4" max="4" width="15.28515625" style="1" bestFit="1" customWidth="1"/>
    <col min="5" max="5" width="78" style="1" customWidth="1"/>
    <col min="6" max="16384" width="9.140625" style="1"/>
  </cols>
  <sheetData>
    <row r="2" spans="1:10" ht="39.75">
      <c r="A2" s="28" t="s">
        <v>0</v>
      </c>
      <c r="B2" s="28"/>
      <c r="C2" s="28"/>
      <c r="D2" s="28"/>
      <c r="J2" s="2"/>
    </row>
    <row r="3" spans="1:10" ht="39.75">
      <c r="A3" s="25" t="s">
        <v>1</v>
      </c>
      <c r="B3" s="26"/>
      <c r="C3" s="26"/>
      <c r="D3" s="27"/>
    </row>
    <row r="5" spans="1:10">
      <c r="A5" s="1" t="s">
        <v>2</v>
      </c>
    </row>
    <row r="6" spans="1:10">
      <c r="A6" s="1" t="s">
        <v>3</v>
      </c>
    </row>
    <row r="7" spans="1:10">
      <c r="A7" s="1" t="s">
        <v>4</v>
      </c>
    </row>
    <row r="9" spans="1:10">
      <c r="A9" s="1" t="s">
        <v>5</v>
      </c>
      <c r="D9" s="6"/>
    </row>
    <row r="10" spans="1:10">
      <c r="A10" s="1" t="s">
        <v>6</v>
      </c>
      <c r="D10" s="6"/>
    </row>
    <row r="12" spans="1:10">
      <c r="A12" s="3" t="s">
        <v>7</v>
      </c>
      <c r="E12" s="3" t="s">
        <v>8</v>
      </c>
    </row>
    <row r="13" spans="1:10">
      <c r="A13" s="1" t="s">
        <v>9</v>
      </c>
      <c r="D13" s="4"/>
    </row>
    <row r="14" spans="1:10">
      <c r="A14" s="1" t="s">
        <v>10</v>
      </c>
      <c r="D14" s="4"/>
    </row>
    <row r="15" spans="1:10">
      <c r="A15" s="1" t="s">
        <v>11</v>
      </c>
      <c r="D15" s="4"/>
    </row>
    <row r="16" spans="1:10">
      <c r="A16" s="1" t="s">
        <v>12</v>
      </c>
      <c r="D16" s="4"/>
    </row>
    <row r="17" spans="1:5">
      <c r="A17" s="1" t="s">
        <v>13</v>
      </c>
      <c r="D17" s="4"/>
    </row>
    <row r="18" spans="1:5">
      <c r="A18" s="1" t="s">
        <v>14</v>
      </c>
      <c r="D18" s="4"/>
    </row>
    <row r="19" spans="1:5">
      <c r="A19" s="1" t="s">
        <v>15</v>
      </c>
      <c r="D19" s="4"/>
    </row>
    <row r="20" spans="1:5">
      <c r="A20" s="1" t="s">
        <v>16</v>
      </c>
      <c r="D20" s="4"/>
    </row>
    <row r="21" spans="1:5">
      <c r="A21" s="1" t="s">
        <v>17</v>
      </c>
      <c r="B21" s="4"/>
      <c r="D21" s="5">
        <f>(D9+D10)*B21</f>
        <v>0</v>
      </c>
    </row>
    <row r="22" spans="1:5">
      <c r="A22" s="1" t="s">
        <v>18</v>
      </c>
      <c r="D22" s="7">
        <f>SUM(D13:D21)</f>
        <v>0</v>
      </c>
    </row>
    <row r="23" spans="1:5">
      <c r="D23" s="5"/>
    </row>
    <row r="24" spans="1:5">
      <c r="A24" s="3" t="s">
        <v>19</v>
      </c>
      <c r="D24" s="5"/>
      <c r="E24" s="3" t="s">
        <v>8</v>
      </c>
    </row>
    <row r="25" spans="1:5">
      <c r="A25" s="1" t="s">
        <v>20</v>
      </c>
      <c r="D25" s="4"/>
    </row>
    <row r="26" spans="1:5">
      <c r="A26" s="1" t="s">
        <v>21</v>
      </c>
      <c r="D26" s="4"/>
    </row>
    <row r="27" spans="1:5">
      <c r="A27" s="1" t="s">
        <v>22</v>
      </c>
      <c r="D27" s="4"/>
    </row>
    <row r="28" spans="1:5">
      <c r="A28" s="1" t="s">
        <v>23</v>
      </c>
      <c r="D28" s="4"/>
    </row>
    <row r="29" spans="1:5">
      <c r="A29" s="1" t="s">
        <v>24</v>
      </c>
      <c r="D29" s="7">
        <f>SUM(D25:D28)</f>
        <v>0</v>
      </c>
    </row>
    <row r="30" spans="1:5">
      <c r="D30" s="5"/>
    </row>
    <row r="31" spans="1:5" ht="28.5">
      <c r="A31" s="9" t="s">
        <v>25</v>
      </c>
      <c r="B31" s="9"/>
      <c r="C31" s="9"/>
      <c r="D31" s="10">
        <f>D22-D29</f>
        <v>0</v>
      </c>
    </row>
    <row r="32" spans="1:5" ht="28.5">
      <c r="A32" s="9" t="s">
        <v>26</v>
      </c>
      <c r="B32" s="11">
        <v>0.05</v>
      </c>
      <c r="D32" s="10">
        <f>D31*(1+B32)</f>
        <v>0</v>
      </c>
      <c r="E32" s="5"/>
    </row>
    <row r="33" spans="1:5" ht="28.5">
      <c r="A33" s="9" t="s">
        <v>27</v>
      </c>
      <c r="B33" s="6" t="s">
        <v>28</v>
      </c>
      <c r="D33" s="10"/>
      <c r="E33" s="5"/>
    </row>
    <row r="35" spans="1:5" ht="28.5">
      <c r="A35" s="9" t="s">
        <v>29</v>
      </c>
    </row>
    <row r="36" spans="1:5">
      <c r="A36" s="1" t="s">
        <v>30</v>
      </c>
      <c r="D36" s="8">
        <f>IF($D$9&gt;0,$D$32/($D$9-$B$33),0)</f>
        <v>0</v>
      </c>
    </row>
    <row r="37" spans="1:5">
      <c r="A37" s="1" t="s">
        <v>31</v>
      </c>
      <c r="D37" s="8">
        <f>D36/40</f>
        <v>0</v>
      </c>
    </row>
    <row r="38" spans="1:5">
      <c r="A38" s="1" t="s">
        <v>32</v>
      </c>
      <c r="D38" s="8">
        <f>D36/9</f>
        <v>0</v>
      </c>
    </row>
    <row r="39" spans="1:5">
      <c r="A39" s="1" t="s">
        <v>33</v>
      </c>
      <c r="D39" s="8">
        <f>D36/12</f>
        <v>0</v>
      </c>
    </row>
    <row r="40" spans="1:5">
      <c r="A40" s="1" t="s">
        <v>34</v>
      </c>
      <c r="D40" s="8">
        <f>D36/3</f>
        <v>0</v>
      </c>
    </row>
    <row r="41" spans="1:5">
      <c r="A41" s="1" t="s">
        <v>35</v>
      </c>
      <c r="D41" s="8">
        <f>D36/4</f>
        <v>0</v>
      </c>
    </row>
    <row r="42" spans="1:5">
      <c r="A42" s="1" t="s">
        <v>36</v>
      </c>
      <c r="D42" s="8">
        <f>D36/6</f>
        <v>0</v>
      </c>
    </row>
  </sheetData>
  <mergeCells count="2">
    <mergeCell ref="A3:D3"/>
    <mergeCell ref="A2:D2"/>
  </mergeCells>
  <pageMargins left="0.7" right="0.7" top="0.75" bottom="0.75" header="0.3" footer="0.3"/>
  <pageSetup scale="52" orientation="portrait" r:id="rId1"/>
  <headerFooter>
    <oddFooter>&amp;C&amp;"Poppins,Regular"&amp;10Unit Costs&amp;R&amp;"Poppins,Regular"&amp;10© Girlguiding 2025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05E9C-74E3-4E18-9378-4271563FE0FF}">
  <sheetPr>
    <pageSetUpPr fitToPage="1"/>
  </sheetPr>
  <dimension ref="A2:J39"/>
  <sheetViews>
    <sheetView showGridLines="0" zoomScaleNormal="100" workbookViewId="0">
      <selection sqref="A1:XFD1048576"/>
    </sheetView>
  </sheetViews>
  <sheetFormatPr defaultRowHeight="23.25"/>
  <cols>
    <col min="1" max="1" width="67.42578125" style="1" customWidth="1"/>
    <col min="2" max="2" width="10.7109375" style="1" bestFit="1" customWidth="1"/>
    <col min="3" max="3" width="1.7109375" style="1" customWidth="1"/>
    <col min="4" max="4" width="15.28515625" style="1" bestFit="1" customWidth="1"/>
    <col min="5" max="5" width="124" style="1" customWidth="1"/>
    <col min="6" max="16384" width="9.140625" style="1"/>
  </cols>
  <sheetData>
    <row r="2" spans="1:10" ht="39.75">
      <c r="A2" s="29" t="s">
        <v>37</v>
      </c>
      <c r="B2" s="29"/>
      <c r="C2" s="29"/>
      <c r="D2" s="29"/>
      <c r="J2" s="2"/>
    </row>
    <row r="3" spans="1:10" ht="39.75">
      <c r="A3" s="25" t="s">
        <v>1</v>
      </c>
      <c r="B3" s="26"/>
      <c r="C3" s="26"/>
      <c r="D3" s="27"/>
    </row>
    <row r="5" spans="1:10">
      <c r="A5" s="1" t="s">
        <v>38</v>
      </c>
    </row>
    <row r="6" spans="1:10">
      <c r="A6" s="1" t="s">
        <v>3</v>
      </c>
    </row>
    <row r="7" spans="1:10">
      <c r="A7" s="1" t="s">
        <v>4</v>
      </c>
    </row>
    <row r="9" spans="1:10">
      <c r="A9" s="1" t="s">
        <v>5</v>
      </c>
      <c r="D9" s="6"/>
    </row>
    <row r="10" spans="1:10">
      <c r="A10" s="1" t="s">
        <v>6</v>
      </c>
      <c r="D10" s="6"/>
    </row>
    <row r="12" spans="1:10">
      <c r="A12" s="3" t="s">
        <v>7</v>
      </c>
      <c r="B12" s="3" t="s">
        <v>39</v>
      </c>
      <c r="C12" s="3"/>
      <c r="D12" s="3" t="s">
        <v>40</v>
      </c>
      <c r="E12" s="3" t="s">
        <v>8</v>
      </c>
    </row>
    <row r="13" spans="1:10">
      <c r="A13" s="1" t="s">
        <v>41</v>
      </c>
      <c r="B13" s="4"/>
      <c r="D13" s="4">
        <f>B13*($D$9+$D$10)</f>
        <v>0</v>
      </c>
    </row>
    <row r="14" spans="1:10">
      <c r="A14" s="1" t="s">
        <v>42</v>
      </c>
      <c r="B14" s="4"/>
      <c r="D14" s="5">
        <f t="shared" ref="D14:D18" si="0">B14*($D$9+$D$10)</f>
        <v>0</v>
      </c>
    </row>
    <row r="15" spans="1:10">
      <c r="A15" s="1" t="s">
        <v>43</v>
      </c>
      <c r="B15" s="4"/>
      <c r="D15" s="5">
        <f t="shared" si="0"/>
        <v>0</v>
      </c>
    </row>
    <row r="16" spans="1:10">
      <c r="A16" s="1" t="s">
        <v>44</v>
      </c>
      <c r="B16" s="4"/>
      <c r="D16" s="5">
        <f t="shared" si="0"/>
        <v>0</v>
      </c>
    </row>
    <row r="17" spans="1:5">
      <c r="A17" s="1" t="s">
        <v>45</v>
      </c>
      <c r="B17" s="4"/>
      <c r="D17" s="5">
        <f t="shared" si="0"/>
        <v>0</v>
      </c>
    </row>
    <row r="18" spans="1:5">
      <c r="A18" s="1" t="s">
        <v>46</v>
      </c>
      <c r="B18" s="4"/>
      <c r="D18" s="5">
        <f t="shared" si="0"/>
        <v>0</v>
      </c>
    </row>
    <row r="19" spans="1:5">
      <c r="A19" s="1" t="s">
        <v>47</v>
      </c>
      <c r="B19" s="4"/>
      <c r="D19" s="5">
        <f>B19*D10</f>
        <v>0</v>
      </c>
    </row>
    <row r="20" spans="1:5">
      <c r="A20" s="1" t="s">
        <v>48</v>
      </c>
      <c r="B20" s="4"/>
      <c r="D20" s="5">
        <f>B20*D11</f>
        <v>0</v>
      </c>
    </row>
    <row r="21" spans="1:5">
      <c r="D21" s="7">
        <f>SUM(D13:D20)</f>
        <v>0</v>
      </c>
    </row>
    <row r="22" spans="1:5">
      <c r="D22" s="5"/>
    </row>
    <row r="23" spans="1:5">
      <c r="A23" s="3" t="s">
        <v>19</v>
      </c>
      <c r="D23" s="8" t="s">
        <v>40</v>
      </c>
      <c r="E23" s="3" t="s">
        <v>8</v>
      </c>
    </row>
    <row r="24" spans="1:5">
      <c r="A24" s="1" t="s">
        <v>20</v>
      </c>
      <c r="D24" s="4"/>
    </row>
    <row r="25" spans="1:5">
      <c r="A25" s="1" t="s">
        <v>49</v>
      </c>
      <c r="D25" s="4"/>
    </row>
    <row r="26" spans="1:5">
      <c r="A26" s="1" t="s">
        <v>22</v>
      </c>
      <c r="D26" s="4"/>
    </row>
    <row r="27" spans="1:5">
      <c r="D27" s="7">
        <f>SUM(D24:D26)</f>
        <v>0</v>
      </c>
    </row>
    <row r="28" spans="1:5">
      <c r="D28" s="5"/>
    </row>
    <row r="29" spans="1:5" ht="28.5">
      <c r="A29" s="9" t="s">
        <v>25</v>
      </c>
      <c r="B29" s="9"/>
      <c r="C29" s="9"/>
      <c r="D29" s="10">
        <f>D21-D27</f>
        <v>0</v>
      </c>
    </row>
    <row r="30" spans="1:5" ht="28.5">
      <c r="A30" s="9" t="s">
        <v>26</v>
      </c>
      <c r="B30" s="11">
        <v>0.05</v>
      </c>
      <c r="D30" s="10">
        <f>D29*(1+B30)</f>
        <v>0</v>
      </c>
      <c r="E30" s="5"/>
    </row>
    <row r="31" spans="1:5">
      <c r="D31" s="8"/>
    </row>
    <row r="32" spans="1:5" ht="28.5">
      <c r="A32" s="9" t="s">
        <v>50</v>
      </c>
      <c r="D32" s="8"/>
    </row>
    <row r="33" spans="1:5">
      <c r="A33" s="1" t="s">
        <v>51</v>
      </c>
      <c r="D33" s="8">
        <f>IF(($D$9+$D$10)&gt;0,($D$30/($D$9+$D$10)),0)</f>
        <v>0</v>
      </c>
      <c r="E33" s="1" t="s">
        <v>52</v>
      </c>
    </row>
    <row r="34" spans="1:5">
      <c r="A34" s="1" t="s">
        <v>53</v>
      </c>
      <c r="D34" s="8">
        <f>IF((D10&gt;0),((SUM(B13:B18)+B20)-($D$27/($D$9+$D$10)))*(1+$B$30),0)</f>
        <v>0</v>
      </c>
      <c r="E34" s="1" t="s">
        <v>54</v>
      </c>
    </row>
    <row r="35" spans="1:5">
      <c r="A35" s="1" t="s">
        <v>55</v>
      </c>
      <c r="D35" s="8">
        <f>IF((D9&gt;0),(SUM(B13:B19)-($D$27/($D$9+$D$10)))*(1+$B$30),0)</f>
        <v>0</v>
      </c>
      <c r="E35" s="1" t="s">
        <v>56</v>
      </c>
    </row>
    <row r="36" spans="1:5">
      <c r="A36" s="1" t="s">
        <v>57</v>
      </c>
      <c r="D36" s="8">
        <f>IF((D9&gt;0),D30/D9,)</f>
        <v>0</v>
      </c>
      <c r="E36" s="1" t="s">
        <v>58</v>
      </c>
    </row>
    <row r="37" spans="1:5">
      <c r="D37" s="8"/>
    </row>
    <row r="38" spans="1:5">
      <c r="D38" s="8"/>
    </row>
    <row r="39" spans="1:5">
      <c r="D39" s="8"/>
    </row>
  </sheetData>
  <mergeCells count="2">
    <mergeCell ref="A3:D3"/>
    <mergeCell ref="A2:D2"/>
  </mergeCells>
  <pageMargins left="0.7" right="0.7" top="0.75" bottom="0.75" header="0.3" footer="0.3"/>
  <pageSetup scale="53" orientation="landscape" r:id="rId1"/>
  <headerFooter>
    <oddFooter>&amp;C&amp;"Poppins,Regular"&amp;10Unit Costs&amp;R&amp;"Poppins,Regular"&amp;10© Girlguiding 2025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AC516-1351-49C9-BB0C-B3DD64F999B3}">
  <sheetPr>
    <pageSetUpPr fitToPage="1"/>
  </sheetPr>
  <dimension ref="A2:J43"/>
  <sheetViews>
    <sheetView showGridLines="0" topLeftCell="A8" zoomScaleNormal="100" workbookViewId="0">
      <selection activeCell="A8" sqref="A1:XFD1048576"/>
    </sheetView>
  </sheetViews>
  <sheetFormatPr defaultRowHeight="23.25"/>
  <cols>
    <col min="1" max="1" width="67.42578125" style="1" customWidth="1"/>
    <col min="2" max="2" width="10.7109375" style="1" bestFit="1" customWidth="1"/>
    <col min="3" max="3" width="1.7109375" style="1" customWidth="1"/>
    <col min="4" max="4" width="15.28515625" style="1" bestFit="1" customWidth="1"/>
    <col min="5" max="5" width="103.7109375" style="1" bestFit="1" customWidth="1"/>
    <col min="6" max="16384" width="9.140625" style="1"/>
  </cols>
  <sheetData>
    <row r="2" spans="1:10" ht="39.75">
      <c r="A2" s="29" t="s">
        <v>59</v>
      </c>
      <c r="B2" s="29"/>
      <c r="C2" s="29"/>
      <c r="D2" s="29"/>
      <c r="J2" s="2"/>
    </row>
    <row r="3" spans="1:10" ht="39.75">
      <c r="A3" s="25" t="s">
        <v>1</v>
      </c>
      <c r="B3" s="26"/>
      <c r="C3" s="26"/>
      <c r="D3" s="27"/>
    </row>
    <row r="5" spans="1:10">
      <c r="A5" s="1" t="s">
        <v>38</v>
      </c>
    </row>
    <row r="6" spans="1:10">
      <c r="A6" s="1" t="s">
        <v>3</v>
      </c>
    </row>
    <row r="7" spans="1:10">
      <c r="A7" s="1" t="s">
        <v>4</v>
      </c>
    </row>
    <row r="9" spans="1:10">
      <c r="A9" s="1" t="s">
        <v>5</v>
      </c>
      <c r="D9" s="6"/>
    </row>
    <row r="10" spans="1:10">
      <c r="A10" s="1" t="s">
        <v>6</v>
      </c>
      <c r="D10" s="6"/>
    </row>
    <row r="12" spans="1:10">
      <c r="A12" s="3" t="s">
        <v>7</v>
      </c>
      <c r="B12" s="3" t="s">
        <v>39</v>
      </c>
      <c r="C12" s="3"/>
      <c r="D12" s="3" t="s">
        <v>40</v>
      </c>
      <c r="E12" s="3" t="s">
        <v>8</v>
      </c>
    </row>
    <row r="13" spans="1:10">
      <c r="A13" s="1" t="s">
        <v>41</v>
      </c>
      <c r="B13" s="4"/>
      <c r="D13" s="4">
        <f>B13*($D$9+$D$10)</f>
        <v>0</v>
      </c>
    </row>
    <row r="14" spans="1:10">
      <c r="A14" s="1" t="s">
        <v>60</v>
      </c>
      <c r="B14" s="4"/>
      <c r="D14" s="4">
        <f>B14*($D$9+$D$10)</f>
        <v>0</v>
      </c>
    </row>
    <row r="15" spans="1:10">
      <c r="A15" s="1" t="s">
        <v>42</v>
      </c>
      <c r="B15" s="4"/>
      <c r="D15" s="5">
        <f t="shared" ref="D15:D22" si="0">B15*($D$9+$D$10)</f>
        <v>0</v>
      </c>
    </row>
    <row r="16" spans="1:10">
      <c r="A16" s="1" t="s">
        <v>43</v>
      </c>
      <c r="B16" s="4"/>
      <c r="D16" s="5">
        <f t="shared" si="0"/>
        <v>0</v>
      </c>
    </row>
    <row r="17" spans="1:5">
      <c r="A17" s="1" t="s">
        <v>44</v>
      </c>
      <c r="B17" s="4"/>
      <c r="D17" s="5">
        <f t="shared" si="0"/>
        <v>0</v>
      </c>
    </row>
    <row r="18" spans="1:5">
      <c r="A18" s="1" t="s">
        <v>61</v>
      </c>
      <c r="B18" s="4"/>
      <c r="D18" s="5">
        <f>B18*($D$9+$D$10)</f>
        <v>0</v>
      </c>
    </row>
    <row r="19" spans="1:5">
      <c r="A19" s="1" t="s">
        <v>62</v>
      </c>
      <c r="B19" s="4"/>
      <c r="D19" s="5">
        <f>B19*($D$9+$D$10)</f>
        <v>0</v>
      </c>
    </row>
    <row r="20" spans="1:5">
      <c r="A20" s="1" t="s">
        <v>45</v>
      </c>
      <c r="B20" s="4"/>
      <c r="D20" s="5">
        <f t="shared" si="0"/>
        <v>0</v>
      </c>
    </row>
    <row r="21" spans="1:5">
      <c r="A21" s="1" t="s">
        <v>46</v>
      </c>
      <c r="B21" s="4"/>
      <c r="D21" s="5">
        <f t="shared" si="0"/>
        <v>0</v>
      </c>
    </row>
    <row r="22" spans="1:5">
      <c r="A22" s="1" t="s">
        <v>63</v>
      </c>
      <c r="B22" s="4"/>
      <c r="D22" s="5">
        <f t="shared" si="0"/>
        <v>0</v>
      </c>
    </row>
    <row r="23" spans="1:5">
      <c r="A23" s="1" t="s">
        <v>47</v>
      </c>
      <c r="B23" s="4"/>
      <c r="D23" s="5">
        <f>B23*D10</f>
        <v>0</v>
      </c>
    </row>
    <row r="24" spans="1:5">
      <c r="A24" s="1" t="s">
        <v>48</v>
      </c>
      <c r="B24" s="4"/>
      <c r="D24" s="5">
        <f>B24*D11</f>
        <v>0</v>
      </c>
    </row>
    <row r="25" spans="1:5">
      <c r="D25" s="7">
        <f>SUM(D13:D24)</f>
        <v>0</v>
      </c>
    </row>
    <row r="26" spans="1:5">
      <c r="D26" s="5"/>
    </row>
    <row r="27" spans="1:5">
      <c r="A27" s="3" t="s">
        <v>19</v>
      </c>
      <c r="D27" s="8" t="s">
        <v>40</v>
      </c>
      <c r="E27" s="3" t="s">
        <v>8</v>
      </c>
    </row>
    <row r="28" spans="1:5">
      <c r="A28" s="1" t="s">
        <v>20</v>
      </c>
      <c r="D28" s="4"/>
    </row>
    <row r="29" spans="1:5">
      <c r="A29" s="1" t="s">
        <v>49</v>
      </c>
      <c r="D29" s="4"/>
    </row>
    <row r="30" spans="1:5">
      <c r="A30" s="1" t="s">
        <v>22</v>
      </c>
      <c r="D30" s="4"/>
    </row>
    <row r="31" spans="1:5">
      <c r="D31" s="7">
        <f>SUM(D28:D30)</f>
        <v>0</v>
      </c>
    </row>
    <row r="32" spans="1:5">
      <c r="D32" s="5"/>
    </row>
    <row r="33" spans="1:5" ht="28.5">
      <c r="A33" s="9" t="s">
        <v>25</v>
      </c>
      <c r="B33" s="9"/>
      <c r="C33" s="9"/>
      <c r="D33" s="10">
        <f>D25-D31</f>
        <v>0</v>
      </c>
    </row>
    <row r="34" spans="1:5" ht="28.5">
      <c r="A34" s="9" t="s">
        <v>26</v>
      </c>
      <c r="B34" s="11">
        <v>0.05</v>
      </c>
      <c r="D34" s="10">
        <f>D33*(1+B34)</f>
        <v>0</v>
      </c>
      <c r="E34" s="5"/>
    </row>
    <row r="35" spans="1:5">
      <c r="D35" s="8"/>
    </row>
    <row r="36" spans="1:5" ht="28.5">
      <c r="A36" s="9" t="s">
        <v>50</v>
      </c>
      <c r="D36" s="8"/>
    </row>
    <row r="37" spans="1:5">
      <c r="A37" s="1" t="s">
        <v>51</v>
      </c>
      <c r="D37" s="8">
        <f>IF(($D$9+$D$10)&gt;0,($D$34/($D$9+$D$10)),0)</f>
        <v>0</v>
      </c>
      <c r="E37" s="1" t="s">
        <v>64</v>
      </c>
    </row>
    <row r="38" spans="1:5">
      <c r="A38" s="1" t="s">
        <v>53</v>
      </c>
      <c r="D38" s="8">
        <f>IF((D10&gt;0),((SUM(B13:B22)+B24)-($D$31/($D$9+$D$10)))*(1+$B$34),0)</f>
        <v>0</v>
      </c>
      <c r="E38" s="1" t="s">
        <v>65</v>
      </c>
    </row>
    <row r="39" spans="1:5">
      <c r="A39" s="1" t="s">
        <v>55</v>
      </c>
      <c r="D39" s="8">
        <f>IF((D9&gt;0),(SUM(B13:B23)-($D$31/($D$9+$D$10)))*(1+$B$34),0)</f>
        <v>0</v>
      </c>
      <c r="E39" s="1" t="s">
        <v>66</v>
      </c>
    </row>
    <row r="40" spans="1:5">
      <c r="A40" s="1" t="s">
        <v>57</v>
      </c>
      <c r="D40" s="8">
        <f>IF((D9&gt;0),D34/D9,)</f>
        <v>0</v>
      </c>
      <c r="E40" s="1" t="s">
        <v>67</v>
      </c>
    </row>
    <row r="41" spans="1:5">
      <c r="D41" s="8"/>
    </row>
    <row r="42" spans="1:5">
      <c r="D42" s="8"/>
    </row>
    <row r="43" spans="1:5">
      <c r="D43" s="8"/>
    </row>
  </sheetData>
  <mergeCells count="2">
    <mergeCell ref="A2:D2"/>
    <mergeCell ref="A3:D3"/>
  </mergeCells>
  <pageMargins left="0.7" right="0.7" top="0.75" bottom="0.75" header="0.3" footer="0.3"/>
  <pageSetup scale="53" orientation="landscape" r:id="rId1"/>
  <headerFooter>
    <oddFooter>&amp;C&amp;"Poppins,Regular"&amp;10Residential Costs&amp;R&amp;"Poppins,Regular"&amp;10© Girlguiding 2025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917B2-1FC0-4B6B-80CC-63773E5EBE3A}">
  <sheetPr>
    <pageSetUpPr fitToPage="1"/>
  </sheetPr>
  <dimension ref="A2:R20"/>
  <sheetViews>
    <sheetView showGridLines="0" zoomScaleNormal="100" workbookViewId="0">
      <selection sqref="A1:XFD1048576"/>
    </sheetView>
  </sheetViews>
  <sheetFormatPr defaultRowHeight="23.25"/>
  <cols>
    <col min="1" max="1" width="49" style="1" customWidth="1"/>
    <col min="2" max="2" width="16.85546875" style="1" bestFit="1" customWidth="1"/>
    <col min="3" max="16" width="9.140625" style="1"/>
    <col min="17" max="17" width="9.5703125" style="1" bestFit="1" customWidth="1"/>
    <col min="18" max="18" width="14.5703125" style="1" bestFit="1" customWidth="1"/>
    <col min="19" max="16384" width="9.140625" style="1"/>
  </cols>
  <sheetData>
    <row r="2" spans="1:18" ht="39.75">
      <c r="A2" s="29" t="s">
        <v>68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8" ht="39.75">
      <c r="A3" s="25" t="s">
        <v>1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7"/>
    </row>
    <row r="4" spans="1:18" ht="39.75">
      <c r="A4" s="12"/>
      <c r="B4" s="12"/>
      <c r="C4" s="12"/>
      <c r="D4" s="12"/>
    </row>
    <row r="5" spans="1:18">
      <c r="A5" s="1" t="s">
        <v>69</v>
      </c>
    </row>
    <row r="6" spans="1:18">
      <c r="A6" s="1" t="s">
        <v>70</v>
      </c>
    </row>
    <row r="7" spans="1:18" ht="24" thickBot="1"/>
    <row r="8" spans="1:18" ht="24" thickBot="1">
      <c r="A8" s="14" t="s">
        <v>71</v>
      </c>
      <c r="B8" s="15" t="s">
        <v>72</v>
      </c>
      <c r="C8" s="15" t="s">
        <v>73</v>
      </c>
      <c r="D8" s="15" t="s">
        <v>74</v>
      </c>
      <c r="E8" s="15" t="s">
        <v>75</v>
      </c>
      <c r="F8" s="15" t="s">
        <v>76</v>
      </c>
      <c r="G8" s="15" t="s">
        <v>77</v>
      </c>
      <c r="H8" s="15" t="s">
        <v>78</v>
      </c>
      <c r="I8" s="15" t="s">
        <v>79</v>
      </c>
      <c r="J8" s="15" t="s">
        <v>80</v>
      </c>
      <c r="K8" s="15" t="s">
        <v>81</v>
      </c>
      <c r="L8" s="15" t="s">
        <v>82</v>
      </c>
      <c r="M8" s="15" t="s">
        <v>83</v>
      </c>
      <c r="N8" s="15" t="s">
        <v>84</v>
      </c>
      <c r="O8" s="15" t="s">
        <v>85</v>
      </c>
      <c r="P8" s="15" t="s">
        <v>86</v>
      </c>
      <c r="Q8" s="16" t="s">
        <v>40</v>
      </c>
      <c r="R8" s="3" t="s">
        <v>8</v>
      </c>
    </row>
    <row r="9" spans="1:18">
      <c r="A9" s="17" t="s">
        <v>87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9">
        <f>SUM(B9:P9)</f>
        <v>0</v>
      </c>
    </row>
    <row r="10" spans="1:18">
      <c r="A10" s="20" t="s">
        <v>88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21">
        <f t="shared" ref="Q10:Q20" si="0">SUM(B10:P10)</f>
        <v>0</v>
      </c>
    </row>
    <row r="11" spans="1:18">
      <c r="A11" s="20" t="s">
        <v>42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21">
        <f t="shared" si="0"/>
        <v>0</v>
      </c>
    </row>
    <row r="12" spans="1:18">
      <c r="A12" s="20" t="s">
        <v>43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21">
        <f t="shared" si="0"/>
        <v>0</v>
      </c>
    </row>
    <row r="13" spans="1:18">
      <c r="A13" s="20" t="s">
        <v>44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21">
        <f t="shared" si="0"/>
        <v>0</v>
      </c>
    </row>
    <row r="14" spans="1:18">
      <c r="A14" s="20" t="s">
        <v>61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21">
        <f t="shared" si="0"/>
        <v>0</v>
      </c>
    </row>
    <row r="15" spans="1:18">
      <c r="A15" s="20" t="s">
        <v>62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21">
        <f t="shared" si="0"/>
        <v>0</v>
      </c>
    </row>
    <row r="16" spans="1:18">
      <c r="A16" s="20" t="s">
        <v>45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21">
        <f t="shared" si="0"/>
        <v>0</v>
      </c>
    </row>
    <row r="17" spans="1:17">
      <c r="A17" s="20" t="s">
        <v>46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21">
        <f t="shared" si="0"/>
        <v>0</v>
      </c>
    </row>
    <row r="18" spans="1:17">
      <c r="A18" s="20" t="s">
        <v>63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21">
        <f t="shared" si="0"/>
        <v>0</v>
      </c>
    </row>
    <row r="19" spans="1:17">
      <c r="A19" s="20" t="s">
        <v>47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21">
        <f t="shared" si="0"/>
        <v>0</v>
      </c>
    </row>
    <row r="20" spans="1:17" ht="24" thickBot="1">
      <c r="A20" s="22" t="s">
        <v>48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4">
        <f t="shared" si="0"/>
        <v>0</v>
      </c>
    </row>
  </sheetData>
  <mergeCells count="2">
    <mergeCell ref="A2:N2"/>
    <mergeCell ref="A3:N3"/>
  </mergeCells>
  <phoneticPr fontId="8" type="noConversion"/>
  <pageMargins left="0.7" right="0.7" top="0.75" bottom="0.75" header="0.3" footer="0.3"/>
  <pageSetup scale="56" fitToHeight="0" orientation="landscape" r:id="rId1"/>
  <headerFooter>
    <oddFooter>&amp;C&amp;"Poppins,Regular"&amp;10Daily Residential Costs&amp;R&amp;"Poppins,Regular"&amp;10© Girlguiding 2025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b0b3ee2-a2ca-41fe-865d-1fa3d3176c9a" xsi:nil="true"/>
    <lcf76f155ced4ddcb4097134ff3c332f xmlns="ed1e0f9c-595e-4885-853d-41a971a660c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6691FBCDC9164FAAF9961A635A020C" ma:contentTypeVersion="15" ma:contentTypeDescription="Create a new document." ma:contentTypeScope="" ma:versionID="687b7d76e15eda38d1477c4c661cf851">
  <xsd:schema xmlns:xsd="http://www.w3.org/2001/XMLSchema" xmlns:xs="http://www.w3.org/2001/XMLSchema" xmlns:p="http://schemas.microsoft.com/office/2006/metadata/properties" xmlns:ns2="ed1e0f9c-595e-4885-853d-41a971a660c2" xmlns:ns3="8b0b3ee2-a2ca-41fe-865d-1fa3d3176c9a" targetNamespace="http://schemas.microsoft.com/office/2006/metadata/properties" ma:root="true" ma:fieldsID="fa90deb8957f069ef81e8f9f00b2a921" ns2:_="" ns3:_="">
    <xsd:import namespace="ed1e0f9c-595e-4885-853d-41a971a660c2"/>
    <xsd:import namespace="8b0b3ee2-a2ca-41fe-865d-1fa3d3176c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e0f9c-595e-4885-853d-41a971a660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ed0190-94cc-477b-93bf-06eec7f85a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b3ee2-a2ca-41fe-865d-1fa3d3176c9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90f1cef-6cf9-415d-ab39-fb7e9b2d3b55}" ma:internalName="TaxCatchAll" ma:showField="CatchAllData" ma:web="8b0b3ee2-a2ca-41fe-865d-1fa3d3176c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A410362-1F14-44CB-A804-E471B126B346}"/>
</file>

<file path=customXml/itemProps2.xml><?xml version="1.0" encoding="utf-8"?>
<ds:datastoreItem xmlns:ds="http://schemas.openxmlformats.org/officeDocument/2006/customXml" ds:itemID="{E7C443E1-1420-4E26-8760-4486F0B4ECC8}"/>
</file>

<file path=customXml/itemProps3.xml><?xml version="1.0" encoding="utf-8"?>
<ds:datastoreItem xmlns:ds="http://schemas.openxmlformats.org/officeDocument/2006/customXml" ds:itemID="{DC230716-EF8C-4524-A06B-A04CB14A01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Thomas</dc:creator>
  <cp:keywords/>
  <dc:description/>
  <cp:lastModifiedBy/>
  <cp:revision/>
  <dcterms:created xsi:type="dcterms:W3CDTF">2023-12-04T15:19:40Z</dcterms:created>
  <dcterms:modified xsi:type="dcterms:W3CDTF">2026-02-28T16:42:10Z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0x0101005C6691FBCDC9164FAAF9961A635A020C</vt:lpwstr>
  </property>
  <property fmtid="{D5CDD505-2E9C-101B-9397-08002B2CF9AE}" pid="3" name="MediaServiceImageTags">
    <vt:lpwstr/>
  </property>
</Properties>
</file>